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pared\Desktop\Sergio Paredes\Mis Emprendimientos\Mis Relatorías, Cursos y Talleres\Mis Charlas\10 Preparando el Cierre Anual de EEFF\"/>
    </mc:Choice>
  </mc:AlternateContent>
  <xr:revisionPtr revIDLastSave="0" documentId="13_ncr:1_{0E8937D3-4DC9-46E4-982B-FFF0EC9FF06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gresos" sheetId="1" r:id="rId1"/>
    <sheet name="Activo Fij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2" l="1"/>
  <c r="G39" i="2"/>
  <c r="G38" i="2"/>
  <c r="G37" i="2"/>
  <c r="G31" i="2"/>
  <c r="H31" i="2"/>
  <c r="G28" i="2"/>
  <c r="G17" i="2"/>
  <c r="G16" i="2"/>
  <c r="G22" i="2" s="1"/>
  <c r="G14" i="2"/>
  <c r="G10" i="2"/>
  <c r="G11" i="2" s="1"/>
  <c r="G8" i="2"/>
  <c r="H21" i="1"/>
  <c r="H20" i="1"/>
  <c r="H19" i="1"/>
  <c r="G18" i="1"/>
  <c r="F13" i="1"/>
  <c r="F14" i="1" s="1"/>
  <c r="G12" i="1" s="1"/>
  <c r="F4" i="1"/>
  <c r="F5" i="1" s="1"/>
  <c r="G21" i="2" l="1"/>
  <c r="G23" i="2" s="1"/>
  <c r="G25" i="2" s="1"/>
  <c r="G29" i="2" s="1"/>
  <c r="G32" i="2" s="1"/>
  <c r="G33" i="2"/>
  <c r="H12" i="1"/>
  <c r="G13" i="1"/>
  <c r="G14" i="1" s="1"/>
  <c r="G34" i="2" l="1"/>
  <c r="H13" i="1"/>
  <c r="H14" i="1"/>
</calcChain>
</file>

<file path=xl/sharedStrings.xml><?xml version="1.0" encoding="utf-8"?>
<sst xmlns="http://schemas.openxmlformats.org/spreadsheetml/2006/main" count="65" uniqueCount="48">
  <si>
    <t>NIIF 15</t>
  </si>
  <si>
    <t>INGRESOS DE CONTRATOS DE CLIENTES</t>
  </si>
  <si>
    <t>EMPRESA</t>
  </si>
  <si>
    <t>COMERCIALIZADORA DE AUTOMOVILES</t>
  </si>
  <si>
    <t>MONTO TOTAL</t>
  </si>
  <si>
    <t>MONTO NETO</t>
  </si>
  <si>
    <t>IVA DEBITO FISCAL</t>
  </si>
  <si>
    <t>ES LA VENTA DEL VEHICULO + 2 SERVICIOS DE MANTENCION</t>
  </si>
  <si>
    <t>PRECIO LISTA (NETO)</t>
  </si>
  <si>
    <t>SERVICIO MANTENCION</t>
  </si>
  <si>
    <t>CONDICION / GANCHO COMERCIAL</t>
  </si>
  <si>
    <t>LISTA DE PRECIOS</t>
  </si>
  <si>
    <t>PVI</t>
  </si>
  <si>
    <t>SERVICIOS DE MANTENCION GRATIS</t>
  </si>
  <si>
    <t>ANALISIS DEL PRECIO DE VENTA INDEPENDIENTE (PVI)</t>
  </si>
  <si>
    <t>%</t>
  </si>
  <si>
    <t>DISTRIBUCION</t>
  </si>
  <si>
    <t>CONTABILIZACIONES</t>
  </si>
  <si>
    <t>DEBE</t>
  </si>
  <si>
    <t>HABER</t>
  </si>
  <si>
    <t>CLIENTES</t>
  </si>
  <si>
    <t>VENTAS DE VEHICULOS</t>
  </si>
  <si>
    <t>ANTICIPO DE CLIENTES</t>
  </si>
  <si>
    <t>NIC16</t>
  </si>
  <si>
    <t>PROPIEDADES, PLANTA Y EQUIPOS</t>
  </si>
  <si>
    <t>VALOR COMPRA NETO</t>
  </si>
  <si>
    <t>VIDA UTIL FINANCIERA</t>
  </si>
  <si>
    <t>AÑOS</t>
  </si>
  <si>
    <t>VIDA UTIL TRIBUTARIA</t>
  </si>
  <si>
    <t>FECHA COMPRA</t>
  </si>
  <si>
    <t>VALOR EN LIBROS</t>
  </si>
  <si>
    <t>DEPRECIACION FINANCIERA</t>
  </si>
  <si>
    <t>BASE FISCAL</t>
  </si>
  <si>
    <t>DEPRECIACION TRIBUTARIA</t>
  </si>
  <si>
    <t>RENTA LIQUIDA IMPONIBLE</t>
  </si>
  <si>
    <t>RESULTADO ANTES DE IMPUESTOS</t>
  </si>
  <si>
    <t xml:space="preserve"> ( + ) AGREGADOS</t>
  </si>
  <si>
    <t xml:space="preserve"> ( - ) DEDUCCIONES</t>
  </si>
  <si>
    <t>RESULTADO TRIBUTARIO</t>
  </si>
  <si>
    <t>TASA DE IMPUESTO</t>
  </si>
  <si>
    <t>IMPUESTO RENTA / IMPUESTO CORRIENTE</t>
  </si>
  <si>
    <t>RESULTADO DESPUES DE IMPUESTOS</t>
  </si>
  <si>
    <t>CONTROL</t>
  </si>
  <si>
    <t>CALCULO</t>
  </si>
  <si>
    <t>DIFERENCIA</t>
  </si>
  <si>
    <t>IMPUESTOS DIFERIDOS</t>
  </si>
  <si>
    <t>DIFERENCIAS DE RLI</t>
  </si>
  <si>
    <t>DIFERENCIA TEMPORARIA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</si>
</sst>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0.0%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">
    <xf numFmtId="0" fontId="0" fillId="0" borderId="0" xfId="0"/>
    <xf numFmtId="41" fontId="1" fillId="0" borderId="0" xfId="1" applyFont="1"/>
    <xf numFmtId="41" fontId="1" fillId="2" borderId="0" xfId="1" applyFont="1" applyFill="1"/>
    <xf numFmtId="41" fontId="3" fillId="2" borderId="0" xfId="1" applyFont="1" applyFill="1"/>
    <xf numFmtId="41" fontId="3" fillId="0" borderId="0" xfId="1" applyFont="1"/>
    <xf numFmtId="41" fontId="3" fillId="0" borderId="0" xfId="1" applyFont="1" applyAlignment="1">
      <alignment horizontal="right"/>
    </xf>
    <xf numFmtId="164" fontId="1" fillId="0" borderId="0" xfId="2" applyNumberFormat="1" applyFont="1"/>
    <xf numFmtId="164" fontId="3" fillId="0" borderId="0" xfId="2" applyNumberFormat="1" applyFont="1"/>
    <xf numFmtId="14" fontId="1" fillId="0" borderId="0" xfId="1" applyNumberFormat="1" applyFont="1"/>
    <xf numFmtId="9" fontId="1" fillId="0" borderId="0" xfId="1" applyNumberFormat="1" applyFont="1"/>
    <xf numFmtId="41" fontId="3" fillId="3" borderId="0" xfId="1" applyFont="1" applyFill="1"/>
    <xf numFmtId="9" fontId="3" fillId="0" borderId="0" xfId="1" applyNumberFormat="1" applyFont="1"/>
    <xf numFmtId="10" fontId="1" fillId="0" borderId="0" xfId="2" applyNumberFormat="1" applyFont="1"/>
    <xf numFmtId="41" fontId="1" fillId="0" borderId="0" xfId="1" applyFont="1" applyAlignment="1">
      <alignment horizontal="right"/>
    </xf>
    <xf numFmtId="41" fontId="1" fillId="4" borderId="0" xfId="1" applyFont="1" applyFill="1"/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zoomScale="140" zoomScaleNormal="140" workbookViewId="0"/>
  </sheetViews>
  <sheetFormatPr baseColWidth="10" defaultColWidth="8.88671875" defaultRowHeight="15" x14ac:dyDescent="0.25"/>
  <cols>
    <col min="1" max="5" width="8.88671875" style="1"/>
    <col min="6" max="7" width="13.5546875" style="1" bestFit="1" customWidth="1"/>
    <col min="8" max="8" width="18.21875" style="1" bestFit="1" customWidth="1"/>
    <col min="9" max="16384" width="8.88671875" style="1"/>
  </cols>
  <sheetData>
    <row r="1" spans="1:8" ht="15.6" x14ac:dyDescent="0.3">
      <c r="A1" s="3" t="s">
        <v>0</v>
      </c>
      <c r="B1" s="3" t="s">
        <v>1</v>
      </c>
      <c r="C1" s="3"/>
      <c r="D1" s="3"/>
      <c r="E1" s="3"/>
      <c r="F1" s="2"/>
      <c r="G1" s="2"/>
      <c r="H1" s="2"/>
    </row>
    <row r="2" spans="1:8" x14ac:dyDescent="0.25">
      <c r="A2" s="1" t="s">
        <v>2</v>
      </c>
      <c r="F2" s="1" t="s">
        <v>3</v>
      </c>
    </row>
    <row r="3" spans="1:8" x14ac:dyDescent="0.25">
      <c r="A3" s="1" t="s">
        <v>4</v>
      </c>
      <c r="F3" s="1">
        <v>15000000</v>
      </c>
    </row>
    <row r="4" spans="1:8" x14ac:dyDescent="0.25">
      <c r="A4" s="1" t="s">
        <v>5</v>
      </c>
      <c r="F4" s="1">
        <f>+F3/1.19</f>
        <v>12605042.016806724</v>
      </c>
    </row>
    <row r="5" spans="1:8" x14ac:dyDescent="0.25">
      <c r="A5" s="1" t="s">
        <v>6</v>
      </c>
      <c r="F5" s="1">
        <f>+F4*19%</f>
        <v>2394957.9831932774</v>
      </c>
    </row>
    <row r="7" spans="1:8" x14ac:dyDescent="0.25">
      <c r="A7" s="1" t="s">
        <v>10</v>
      </c>
      <c r="F7" s="1" t="s">
        <v>7</v>
      </c>
    </row>
    <row r="8" spans="1:8" x14ac:dyDescent="0.25">
      <c r="F8" s="1" t="s">
        <v>13</v>
      </c>
    </row>
    <row r="10" spans="1:8" ht="15.6" x14ac:dyDescent="0.3">
      <c r="A10" s="3" t="s">
        <v>14</v>
      </c>
      <c r="B10" s="3"/>
      <c r="C10" s="3"/>
      <c r="D10" s="3"/>
      <c r="E10" s="3"/>
      <c r="F10" s="2"/>
      <c r="G10" s="2"/>
      <c r="H10" s="2"/>
    </row>
    <row r="11" spans="1:8" ht="15.6" x14ac:dyDescent="0.3">
      <c r="A11" s="4" t="s">
        <v>11</v>
      </c>
      <c r="F11" s="5" t="s">
        <v>12</v>
      </c>
      <c r="G11" s="5" t="s">
        <v>15</v>
      </c>
      <c r="H11" s="4" t="s">
        <v>16</v>
      </c>
    </row>
    <row r="12" spans="1:8" x14ac:dyDescent="0.25">
      <c r="A12" s="1" t="s">
        <v>8</v>
      </c>
      <c r="F12" s="1">
        <v>16000000</v>
      </c>
      <c r="G12" s="6">
        <f>+F12/F14</f>
        <v>0.94117647058823528</v>
      </c>
      <c r="H12" s="1">
        <f>+F4*G12</f>
        <v>11863568.956994563</v>
      </c>
    </row>
    <row r="13" spans="1:8" x14ac:dyDescent="0.25">
      <c r="A13" s="1" t="s">
        <v>9</v>
      </c>
      <c r="F13" s="1">
        <f>2*500000</f>
        <v>1000000</v>
      </c>
      <c r="G13" s="6">
        <f>+F13/F14</f>
        <v>5.8823529411764705E-2</v>
      </c>
      <c r="H13" s="1">
        <f>+F4*G13</f>
        <v>741473.05981216021</v>
      </c>
    </row>
    <row r="14" spans="1:8" ht="15.6" x14ac:dyDescent="0.3">
      <c r="F14" s="4">
        <f>SUM(F12:F13)</f>
        <v>17000000</v>
      </c>
      <c r="G14" s="7">
        <f>SUM(G12:G13)</f>
        <v>1</v>
      </c>
      <c r="H14" s="4">
        <f>SUM(H12:H13)</f>
        <v>12605042.016806724</v>
      </c>
    </row>
    <row r="16" spans="1:8" ht="15.6" x14ac:dyDescent="0.3">
      <c r="A16" s="3" t="s">
        <v>17</v>
      </c>
      <c r="B16" s="3"/>
      <c r="C16" s="3"/>
      <c r="D16" s="3"/>
      <c r="E16" s="3"/>
      <c r="F16" s="2"/>
      <c r="G16" s="2"/>
      <c r="H16" s="2"/>
    </row>
    <row r="17" spans="1:8" ht="15.6" x14ac:dyDescent="0.3">
      <c r="G17" s="5" t="s">
        <v>18</v>
      </c>
      <c r="H17" s="5" t="s">
        <v>19</v>
      </c>
    </row>
    <row r="18" spans="1:8" x14ac:dyDescent="0.25">
      <c r="A18" s="1" t="s">
        <v>20</v>
      </c>
      <c r="G18" s="1">
        <f>+F3</f>
        <v>15000000</v>
      </c>
    </row>
    <row r="19" spans="1:8" x14ac:dyDescent="0.25">
      <c r="A19" s="1" t="s">
        <v>21</v>
      </c>
      <c r="H19" s="1">
        <f>+H12</f>
        <v>11863568.956994563</v>
      </c>
    </row>
    <row r="20" spans="1:8" x14ac:dyDescent="0.25">
      <c r="A20" s="1" t="s">
        <v>22</v>
      </c>
      <c r="H20" s="1">
        <f>+H13</f>
        <v>741473.05981216021</v>
      </c>
    </row>
    <row r="21" spans="1:8" x14ac:dyDescent="0.25">
      <c r="A21" s="1" t="s">
        <v>6</v>
      </c>
      <c r="H21" s="1">
        <f>+F5</f>
        <v>2394957.9831932774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4307F-301D-4B59-B2F9-B8084137FB45}">
  <dimension ref="A1:H41"/>
  <sheetViews>
    <sheetView tabSelected="1" zoomScale="140" zoomScaleNormal="140" workbookViewId="0"/>
  </sheetViews>
  <sheetFormatPr baseColWidth="10" defaultColWidth="8.88671875" defaultRowHeight="15" x14ac:dyDescent="0.25"/>
  <cols>
    <col min="1" max="6" width="8.88671875" style="1"/>
    <col min="7" max="7" width="14.33203125" style="1" bestFit="1" customWidth="1"/>
    <col min="8" max="16384" width="8.88671875" style="1"/>
  </cols>
  <sheetData>
    <row r="1" spans="1:7" ht="15.6" x14ac:dyDescent="0.3">
      <c r="A1" s="3" t="s">
        <v>23</v>
      </c>
      <c r="B1" s="3" t="s">
        <v>24</v>
      </c>
      <c r="C1" s="2"/>
      <c r="D1" s="2"/>
      <c r="E1" s="2"/>
      <c r="F1" s="2"/>
      <c r="G1" s="2"/>
    </row>
    <row r="2" spans="1:7" x14ac:dyDescent="0.25">
      <c r="A2" s="1" t="s">
        <v>25</v>
      </c>
      <c r="G2" s="1">
        <v>20000000</v>
      </c>
    </row>
    <row r="3" spans="1:7" x14ac:dyDescent="0.25">
      <c r="A3" s="1" t="s">
        <v>26</v>
      </c>
      <c r="F3" s="1" t="s">
        <v>27</v>
      </c>
      <c r="G3" s="1">
        <v>5</v>
      </c>
    </row>
    <row r="4" spans="1:7" x14ac:dyDescent="0.25">
      <c r="A4" s="1" t="s">
        <v>28</v>
      </c>
      <c r="F4" s="1" t="s">
        <v>27</v>
      </c>
      <c r="G4" s="1">
        <v>4</v>
      </c>
    </row>
    <row r="5" spans="1:7" x14ac:dyDescent="0.25">
      <c r="A5" s="1" t="s">
        <v>29</v>
      </c>
      <c r="G5" s="8">
        <v>45292</v>
      </c>
    </row>
    <row r="7" spans="1:7" ht="15.6" x14ac:dyDescent="0.3">
      <c r="A7" s="3" t="s">
        <v>30</v>
      </c>
      <c r="B7" s="3"/>
      <c r="C7" s="2"/>
      <c r="D7" s="2"/>
      <c r="E7" s="2"/>
      <c r="F7" s="2"/>
      <c r="G7" s="2"/>
    </row>
    <row r="8" spans="1:7" x14ac:dyDescent="0.25">
      <c r="A8" s="1" t="s">
        <v>25</v>
      </c>
      <c r="G8" s="1">
        <f>+G2</f>
        <v>20000000</v>
      </c>
    </row>
    <row r="9" spans="1:7" x14ac:dyDescent="0.25">
      <c r="A9" s="1" t="s">
        <v>26</v>
      </c>
      <c r="F9" s="1" t="s">
        <v>27</v>
      </c>
      <c r="G9" s="1">
        <v>5</v>
      </c>
    </row>
    <row r="10" spans="1:7" x14ac:dyDescent="0.25">
      <c r="A10" s="1" t="s">
        <v>31</v>
      </c>
      <c r="G10" s="1">
        <f>+G8/G9</f>
        <v>4000000</v>
      </c>
    </row>
    <row r="11" spans="1:7" ht="15.6" x14ac:dyDescent="0.3">
      <c r="A11" s="4" t="s">
        <v>30</v>
      </c>
      <c r="B11" s="4"/>
      <c r="C11" s="4"/>
      <c r="D11" s="4"/>
      <c r="E11" s="4"/>
      <c r="F11" s="4"/>
      <c r="G11" s="4">
        <f>+G8-G10</f>
        <v>16000000</v>
      </c>
    </row>
    <row r="13" spans="1:7" ht="15.6" x14ac:dyDescent="0.3">
      <c r="A13" s="3" t="s">
        <v>32</v>
      </c>
      <c r="B13" s="3"/>
      <c r="C13" s="2"/>
      <c r="D13" s="2"/>
      <c r="E13" s="2"/>
      <c r="F13" s="2"/>
      <c r="G13" s="2"/>
    </row>
    <row r="14" spans="1:7" x14ac:dyDescent="0.25">
      <c r="A14" s="1" t="s">
        <v>25</v>
      </c>
      <c r="G14" s="1">
        <f>+G2</f>
        <v>20000000</v>
      </c>
    </row>
    <row r="15" spans="1:7" x14ac:dyDescent="0.25">
      <c r="A15" s="1" t="s">
        <v>28</v>
      </c>
      <c r="F15" s="1" t="s">
        <v>27</v>
      </c>
      <c r="G15" s="1">
        <v>4</v>
      </c>
    </row>
    <row r="16" spans="1:7" x14ac:dyDescent="0.25">
      <c r="A16" s="1" t="s">
        <v>33</v>
      </c>
      <c r="G16" s="1">
        <f>+G14/G15</f>
        <v>5000000</v>
      </c>
    </row>
    <row r="17" spans="1:8" ht="15.6" x14ac:dyDescent="0.3">
      <c r="A17" s="4" t="s">
        <v>32</v>
      </c>
      <c r="B17" s="4"/>
      <c r="C17" s="4"/>
      <c r="D17" s="4"/>
      <c r="E17" s="4"/>
      <c r="F17" s="4"/>
      <c r="G17" s="4">
        <f>+G14-G16</f>
        <v>15000000</v>
      </c>
    </row>
    <row r="19" spans="1:8" ht="15.6" x14ac:dyDescent="0.3">
      <c r="A19" s="3" t="s">
        <v>34</v>
      </c>
      <c r="B19" s="3"/>
      <c r="C19" s="2"/>
      <c r="D19" s="2"/>
      <c r="E19" s="2"/>
      <c r="F19" s="2"/>
      <c r="G19" s="2"/>
    </row>
    <row r="20" spans="1:8" x14ac:dyDescent="0.25">
      <c r="A20" s="1" t="s">
        <v>35</v>
      </c>
      <c r="G20" s="1">
        <v>85000000</v>
      </c>
    </row>
    <row r="21" spans="1:8" x14ac:dyDescent="0.25">
      <c r="A21" s="1" t="s">
        <v>36</v>
      </c>
      <c r="G21" s="1">
        <f>+G10</f>
        <v>4000000</v>
      </c>
    </row>
    <row r="22" spans="1:8" x14ac:dyDescent="0.25">
      <c r="A22" s="1" t="s">
        <v>37</v>
      </c>
      <c r="G22" s="1">
        <f>-G16</f>
        <v>-5000000</v>
      </c>
    </row>
    <row r="23" spans="1:8" ht="15.6" x14ac:dyDescent="0.3">
      <c r="A23" s="4" t="s">
        <v>38</v>
      </c>
      <c r="B23" s="4"/>
      <c r="C23" s="4"/>
      <c r="D23" s="4"/>
      <c r="E23" s="4"/>
      <c r="F23" s="4"/>
      <c r="G23" s="4">
        <f>SUM(G20:G22)</f>
        <v>84000000</v>
      </c>
    </row>
    <row r="24" spans="1:8" x14ac:dyDescent="0.25">
      <c r="A24" s="1" t="s">
        <v>39</v>
      </c>
      <c r="G24" s="9">
        <v>0.27</v>
      </c>
    </row>
    <row r="25" spans="1:8" ht="15.6" x14ac:dyDescent="0.3">
      <c r="A25" s="4" t="s">
        <v>40</v>
      </c>
      <c r="B25" s="4"/>
      <c r="C25" s="4"/>
      <c r="D25" s="4"/>
      <c r="E25" s="4"/>
      <c r="F25" s="4"/>
      <c r="G25" s="4">
        <f>+G23*G24</f>
        <v>22680000</v>
      </c>
    </row>
    <row r="27" spans="1:8" ht="15.6" x14ac:dyDescent="0.3">
      <c r="A27" s="3" t="s">
        <v>41</v>
      </c>
      <c r="B27" s="3"/>
      <c r="C27" s="2"/>
      <c r="D27" s="2"/>
      <c r="E27" s="2"/>
      <c r="F27" s="2"/>
      <c r="G27" s="2"/>
    </row>
    <row r="28" spans="1:8" x14ac:dyDescent="0.25">
      <c r="A28" s="1" t="s">
        <v>35</v>
      </c>
      <c r="G28" s="1">
        <f>+G20</f>
        <v>85000000</v>
      </c>
      <c r="H28" s="9">
        <v>1</v>
      </c>
    </row>
    <row r="29" spans="1:8" x14ac:dyDescent="0.25">
      <c r="A29" s="1" t="s">
        <v>40</v>
      </c>
      <c r="G29" s="1">
        <f>-G25</f>
        <v>-22680000</v>
      </c>
      <c r="H29" s="9">
        <v>0.27</v>
      </c>
    </row>
    <row r="30" spans="1:8" x14ac:dyDescent="0.25">
      <c r="A30" s="14" t="s">
        <v>45</v>
      </c>
      <c r="B30" s="14"/>
      <c r="C30" s="14"/>
      <c r="D30" s="14"/>
      <c r="E30" s="14"/>
      <c r="F30" s="14"/>
      <c r="G30" s="14">
        <v>-270000</v>
      </c>
      <c r="H30" s="9"/>
    </row>
    <row r="31" spans="1:8" ht="15.6" x14ac:dyDescent="0.3">
      <c r="A31" s="10" t="s">
        <v>41</v>
      </c>
      <c r="G31" s="4">
        <f>SUM(G28:G30)</f>
        <v>62050000</v>
      </c>
      <c r="H31" s="11">
        <f>+H28-H29</f>
        <v>0.73</v>
      </c>
    </row>
    <row r="32" spans="1:8" x14ac:dyDescent="0.25">
      <c r="F32" s="13" t="s">
        <v>42</v>
      </c>
      <c r="G32" s="12">
        <f>+G31/G28</f>
        <v>0.73</v>
      </c>
    </row>
    <row r="33" spans="1:7" x14ac:dyDescent="0.25">
      <c r="F33" s="13" t="s">
        <v>43</v>
      </c>
      <c r="G33" s="1">
        <f>+G28*H31</f>
        <v>62050000</v>
      </c>
    </row>
    <row r="34" spans="1:7" x14ac:dyDescent="0.25">
      <c r="F34" s="13" t="s">
        <v>44</v>
      </c>
      <c r="G34" s="1">
        <f>+G33-G31</f>
        <v>0</v>
      </c>
    </row>
    <row r="36" spans="1:7" ht="15.6" x14ac:dyDescent="0.3">
      <c r="A36" s="3" t="s">
        <v>46</v>
      </c>
      <c r="B36" s="3"/>
      <c r="C36" s="2"/>
      <c r="D36" s="2"/>
      <c r="E36" s="2"/>
      <c r="F36" s="2"/>
      <c r="G36" s="2"/>
    </row>
    <row r="37" spans="1:7" x14ac:dyDescent="0.25">
      <c r="A37" s="1" t="s">
        <v>36</v>
      </c>
      <c r="G37" s="1">
        <f>+G21</f>
        <v>4000000</v>
      </c>
    </row>
    <row r="38" spans="1:7" x14ac:dyDescent="0.25">
      <c r="A38" s="1" t="s">
        <v>37</v>
      </c>
      <c r="G38" s="1">
        <f>+G22</f>
        <v>-5000000</v>
      </c>
    </row>
    <row r="39" spans="1:7" ht="15.6" x14ac:dyDescent="0.3">
      <c r="A39" s="4" t="s">
        <v>47</v>
      </c>
      <c r="B39" s="4"/>
      <c r="C39" s="4"/>
      <c r="D39" s="4"/>
      <c r="E39" s="4"/>
      <c r="F39" s="4"/>
      <c r="G39" s="4">
        <f>SUM(G37:G38)</f>
        <v>-1000000</v>
      </c>
    </row>
    <row r="40" spans="1:7" x14ac:dyDescent="0.25">
      <c r="A40" s="1" t="s">
        <v>39</v>
      </c>
      <c r="G40" s="9">
        <v>0.27</v>
      </c>
    </row>
    <row r="41" spans="1:7" ht="15.6" x14ac:dyDescent="0.3">
      <c r="A41" s="4" t="s">
        <v>45</v>
      </c>
      <c r="B41" s="4"/>
      <c r="C41" s="4"/>
      <c r="D41" s="4"/>
      <c r="E41" s="4"/>
      <c r="F41" s="4"/>
      <c r="G41" s="4">
        <f>+G39*G40</f>
        <v>-270000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Ingresos</vt:lpstr>
      <vt:lpstr>Activo Fijos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Paredes</dc:creator>
  <cp:lastModifiedBy>Sergio Paredes</cp:lastModifiedBy>
  <dcterms:created xsi:type="dcterms:W3CDTF">2015-06-05T18:19:34Z</dcterms:created>
  <dcterms:modified xsi:type="dcterms:W3CDTF">2024-11-21T17:55:41Z</dcterms:modified>
</cp:coreProperties>
</file>